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ROMOCJA\2023\MCETS_2023\mcets dokumentacja zamówienia\dokumentacja przetargu\wrsja 18.01.2023\"/>
    </mc:Choice>
  </mc:AlternateContent>
  <xr:revisionPtr revIDLastSave="0" documentId="8_{F80FB457-FD99-4F15-AFBD-F0A9C2B2FD79}" xr6:coauthVersionLast="47" xr6:coauthVersionMax="47" xr10:uidLastSave="{00000000-0000-0000-0000-000000000000}"/>
  <bookViews>
    <workbookView xWindow="28680" yWindow="-120" windowWidth="29040" windowHeight="15840" activeTab="1" xr2:uid="{AACFA59E-C535-440E-B0F7-CD02B1AA4099}"/>
  </bookViews>
  <sheets>
    <sheet name="Działania ogólne" sheetId="1" r:id="rId1"/>
    <sheet name="Działania związane ze strefami" sheetId="2" r:id="rId2"/>
    <sheet name="Podsumowani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2" l="1"/>
  <c r="K3" i="1"/>
  <c r="C10" i="3" s="1"/>
  <c r="K4" i="1"/>
  <c r="G9" i="2"/>
  <c r="E9" i="2"/>
  <c r="G27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22" i="1"/>
  <c r="G47" i="2"/>
  <c r="G48" i="2"/>
  <c r="G49" i="2"/>
  <c r="G50" i="2"/>
  <c r="E47" i="2"/>
  <c r="E48" i="2"/>
  <c r="E49" i="2"/>
  <c r="E50" i="2"/>
  <c r="G46" i="2"/>
  <c r="E46" i="2"/>
  <c r="E42" i="2"/>
  <c r="G42" i="2"/>
  <c r="G43" i="2" s="1"/>
  <c r="G41" i="2"/>
  <c r="E41" i="2"/>
  <c r="G36" i="2"/>
  <c r="G37" i="2"/>
  <c r="E36" i="2"/>
  <c r="E37" i="2"/>
  <c r="E30" i="2"/>
  <c r="E31" i="2"/>
  <c r="G30" i="2"/>
  <c r="G31" i="2"/>
  <c r="G35" i="2"/>
  <c r="E35" i="2"/>
  <c r="G27" i="2"/>
  <c r="G28" i="2"/>
  <c r="G29" i="2"/>
  <c r="E27" i="2"/>
  <c r="E28" i="2"/>
  <c r="E29" i="2"/>
  <c r="G26" i="2"/>
  <c r="G32" i="2" s="1"/>
  <c r="E26" i="2"/>
  <c r="G21" i="2"/>
  <c r="G22" i="2"/>
  <c r="E21" i="2"/>
  <c r="E22" i="2"/>
  <c r="G20" i="2"/>
  <c r="E20" i="2"/>
  <c r="E16" i="2"/>
  <c r="G16" i="2"/>
  <c r="G15" i="2"/>
  <c r="E15" i="2"/>
  <c r="G14" i="2"/>
  <c r="E14" i="2"/>
  <c r="G13" i="2"/>
  <c r="E13" i="2"/>
  <c r="G8" i="2"/>
  <c r="E8" i="2"/>
  <c r="G7" i="2"/>
  <c r="E7" i="2"/>
  <c r="G6" i="2"/>
  <c r="E6" i="2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22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6" i="1"/>
  <c r="G8" i="1"/>
  <c r="G7" i="1"/>
  <c r="G9" i="1"/>
  <c r="G10" i="1"/>
  <c r="G11" i="1"/>
  <c r="G12" i="1"/>
  <c r="G13" i="1"/>
  <c r="G14" i="1"/>
  <c r="G15" i="1"/>
  <c r="G16" i="1"/>
  <c r="G17" i="1"/>
  <c r="G18" i="1"/>
  <c r="G19" i="1"/>
  <c r="G6" i="1"/>
  <c r="G10" i="2" l="1"/>
  <c r="G37" i="1"/>
  <c r="G20" i="1"/>
  <c r="G51" i="2"/>
  <c r="G38" i="2"/>
  <c r="G17" i="2"/>
  <c r="C11" i="3" s="1"/>
  <c r="C12" i="3" s="1"/>
  <c r="G23" i="2"/>
</calcChain>
</file>

<file path=xl/sharedStrings.xml><?xml version="1.0" encoding="utf-8"?>
<sst xmlns="http://schemas.openxmlformats.org/spreadsheetml/2006/main" count="124" uniqueCount="81">
  <si>
    <t>Nazwa Wykonawcy</t>
  </si>
  <si>
    <t>Nazwa zadania</t>
  </si>
  <si>
    <t>Cena jednostkowa netto</t>
  </si>
  <si>
    <t>Cena jednostkowa brutto</t>
  </si>
  <si>
    <t>Suma</t>
  </si>
  <si>
    <t>Przygotowanie strefy eventowej</t>
  </si>
  <si>
    <t>zapewnienie busów z kierowcami - transport ekipy obsługującej event</t>
  </si>
  <si>
    <t>zapewnienie ciężarówek z kierowcami - transport wyposażenia</t>
  </si>
  <si>
    <t>Obsługa strefy eventowej</t>
  </si>
  <si>
    <t>podział stref zgodnie z planem (wygrodzenie)</t>
  </si>
  <si>
    <t>zabezpieczenie sprzętów na czas transportu</t>
  </si>
  <si>
    <t>doświetlenie stref</t>
  </si>
  <si>
    <t>rozłożenie i odpowiednie zabezpieczenie elektryki niezbędnej do realizacji projektu</t>
  </si>
  <si>
    <t>zapewnienie nagłośnienia</t>
  </si>
  <si>
    <t>zapewnienie agregatu prądowego</t>
  </si>
  <si>
    <t>zapewnienie odpowiedniego oznakowania i dekoracji strefy</t>
  </si>
  <si>
    <t>zabezpieczenie obsługi strefy,w  tym wynagrodzenie i wyżywienie animatorów oraz innych pracowników (m.in. obsługi technicznej)</t>
  </si>
  <si>
    <t>SUMA</t>
  </si>
  <si>
    <t>zapewnienie internetu dla sprzętów MCETS o najszybszej dostępnej przepustowości</t>
  </si>
  <si>
    <t>dezynfekcja sprzętów w strefach oraz czyszczenie strefy po każdej grupie</t>
  </si>
  <si>
    <t>dbanie czystość strefy po zakończonym evencie, w tym odkurzanie, mopowanie, wynoszenie śmieci, ścieranie kurzu itp.</t>
  </si>
  <si>
    <t>wykonanie obrandowania pojazdów  (branding POT PBT)</t>
  </si>
  <si>
    <t>zapewnienie odpowiednich strojów dla animatorów zawierających branding (przygotowanie strojów na każdy event)</t>
  </si>
  <si>
    <t>wykonanie/projektowanie strojów dla animatorów</t>
  </si>
  <si>
    <t>animacje uczestników strefy, prezentowanie atrakcji, aktywne zachęcanie do skorzystania ze strefy</t>
  </si>
  <si>
    <t>obsługa związana z przeprowadzeniem ankiet ewaluacyjnych wśród uczestników (w tym wydruk, przekazanie i odebranie ich od uczestników)</t>
  </si>
  <si>
    <t>obsługa związana ze zgodami wizerunkowymi od uczestników ( odebranie ich od uczestników goszczących na strefie)</t>
  </si>
  <si>
    <t>wyznaczenie osoby koordynujacej przebieg eventu na miejscu, odpowiedzialnej za kontakt ze szkołą goszcącą oraz przedstawicielami grup uczestników - dla zapewnienia koordynacji przepływu grup</t>
  </si>
  <si>
    <t>zapewnienie animatora dla powitania uczestników - w razie nieobecności przedstawiciela Zamawiającego</t>
  </si>
  <si>
    <t>pomoc techniczna dla partnerów Zamawiającego- w zakresie podłączenia do prądu, internetu itp..</t>
  </si>
  <si>
    <t>ładowanie sprzętów, uzupełnianie niedoborów</t>
  </si>
  <si>
    <t>aktualizacja i wgrywanie na sprzęt aplikacji</t>
  </si>
  <si>
    <t>przygotowanie raportów z wizyt uczestników</t>
  </si>
  <si>
    <t>STREFA WEJŚCIA</t>
  </si>
  <si>
    <t>zapewnienie i obsługa ekranu min. 65" - do wyświetlania prezentacji na wejściu do strefy</t>
  </si>
  <si>
    <t>zaprogramowanie animacji na ekran oraz dostosowanie jej do lokalizacji eventu (nazwa miejscowości)</t>
  </si>
  <si>
    <t>wykonanie obrandowania totemu</t>
  </si>
  <si>
    <t>STREFA REAL</t>
  </si>
  <si>
    <t xml:space="preserve">zapewnienie i rozstawienie stołów do rozłożenia plecaków turystycznych oraz drobnych przedmiotów </t>
  </si>
  <si>
    <t>wystawienie sprzętu turystyczno sportowego, tj. handbike, kajaka, rowera szosowego, roweru mtb, narty (2 komplety), kijki do nordic walking)</t>
  </si>
  <si>
    <t>zapewnienie i rozstawienie stołów do skompletowania 2 apteczek turystycznych</t>
  </si>
  <si>
    <t>dostawa przedmiotów niezbędnych do skompletowania plecaków turystycznych (jeden komplet)</t>
  </si>
  <si>
    <t>Maksymalna ilość w ramach umowy</t>
  </si>
  <si>
    <t>STREFA APLIKACJI</t>
  </si>
  <si>
    <t>zabezpieczenie oraz uruchomienie 20 tabletów usadowionych w ladzie z możliwością stałego ładowania</t>
  </si>
  <si>
    <t>rozstawienie i uruchomienie 2 stołów, wraz z wgraniem aplikacji</t>
  </si>
  <si>
    <t>zapewnienie stołu multimedialnego</t>
  </si>
  <si>
    <t>STREFA VR</t>
  </si>
  <si>
    <t>dostawa green boxa w formie sześcianu wraz z podłogą oraz 3 ścianami</t>
  </si>
  <si>
    <t>budowa greenboxa w ramach strefy</t>
  </si>
  <si>
    <t>rozstawienie , uruchomienie i obsługa tabletu z aparatem</t>
  </si>
  <si>
    <t>zapewnienie i obsługa ekranu min. 65" - do wyświetlania podglądu live robionych zdjęć w ramach wirtualnej pocztówki</t>
  </si>
  <si>
    <t>wgranie filmów na okulary VR</t>
  </si>
  <si>
    <t>rozstawienie i uruchomienie 10 stanowisk VR</t>
  </si>
  <si>
    <t>STREFA AKTYWNOŚĆ</t>
  </si>
  <si>
    <t>rozstawienie i uruchomienie wyciemnionej strefy</t>
  </si>
  <si>
    <t>dostarczenie przesłony od światła dziennego lub sztucznego - element możliwy do połączenia z elementami istniejącymi</t>
  </si>
  <si>
    <t>zapewnienie i obsługa 2 ekranów min. 65" - do wyścigu rowerowego live, ekrany muszą umożliwiać łączenie sprzętu VR ze sprzętem rowerowym</t>
  </si>
  <si>
    <t>zapewnienie i obsługa ekranu min. 65" - do wyświetlania obrazu z aplikacji (gra typu Familiada)</t>
  </si>
  <si>
    <t>lada do obsługi gry Familiada</t>
  </si>
  <si>
    <t>STREFA GRYWALIZACJI</t>
  </si>
  <si>
    <t>dostarczenie koła fortuny</t>
  </si>
  <si>
    <t>dostarczenie puzzli wielkoformatowych</t>
  </si>
  <si>
    <t>zapewnienie elemntów służących prezentacji zgromadzonych materiałów informacyjnych - trybunki, stojaki na materiały)</t>
  </si>
  <si>
    <t>rozłożenie materiałów promocyjnych Zamawiającego</t>
  </si>
  <si>
    <t>Suma netto za całość działań</t>
  </si>
  <si>
    <t>PODSUMOWANIE KOSZTORYSU</t>
  </si>
  <si>
    <t>zapewnienie zabezpieczenia medycznego oraz zapewnienie ubezpieczenia OC przez cały czas realizacji umowy</t>
  </si>
  <si>
    <t>transport, montaż i demontaż strefy (w konkretnej lokalizacji), w tym zabezpieczenie podłogi sali/hali przed zarysowaniem poprzez rozłożenie wykładziny PCV</t>
  </si>
  <si>
    <t>przygotowanie pomieszczenia, gdzie odbywa się event pod względem przepisów covidowych -  opcjonalne w zależność od aktualnych wytycznych w tym zakresie</t>
  </si>
  <si>
    <t>zapewnienie ciągłości funkcjonowania stref poprzez działania animatorów (obsługa stref)</t>
  </si>
  <si>
    <t>Suma netto za pojedynczy event</t>
  </si>
  <si>
    <t xml:space="preserve">przygotowanie opisów poszczególnych kategorii w ramach koła fortuny </t>
  </si>
  <si>
    <t>Maksymalna liczba w ramach umowy</t>
  </si>
  <si>
    <t>Działania ogólne związane z obsługą projektu MCETS (kwota netto)</t>
  </si>
  <si>
    <t>Działania związane z obsługą poszczególnych stref (kwota netto)</t>
  </si>
  <si>
    <t>MAKSYMALNA KWOTA REALIZACJI ZADAŃ (kwota netto)</t>
  </si>
  <si>
    <t>Suma netto</t>
  </si>
  <si>
    <t>SUMA NETTO</t>
  </si>
  <si>
    <t>STREFA TELETURNIEJ</t>
  </si>
  <si>
    <t xml:space="preserve">zapewnienie odpowiedniej osoby technicznej do nadzorowania pracy robota/bieżącego serwisu/bieżącego programowania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</si>
</sst>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2" fillId="0" borderId="1" xfId="0" applyNumberFormat="1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164" fontId="6" fillId="2" borderId="0" xfId="0" applyNumberFormat="1" applyFont="1" applyFill="1"/>
    <xf numFmtId="164" fontId="6" fillId="4" borderId="0" xfId="0" applyNumberFormat="1" applyFont="1" applyFill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/>
    </xf>
    <xf numFmtId="164" fontId="5" fillId="4" borderId="11" xfId="0" applyNumberFormat="1" applyFont="1" applyFill="1" applyBorder="1"/>
    <xf numFmtId="164" fontId="5" fillId="4" borderId="10" xfId="0" applyNumberFormat="1" applyFont="1" applyFill="1" applyBorder="1"/>
    <xf numFmtId="164" fontId="2" fillId="0" borderId="1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164" fontId="5" fillId="4" borderId="11" xfId="0" applyNumberFormat="1" applyFont="1" applyFill="1" applyBorder="1" applyAlignment="1">
      <alignment wrapText="1"/>
    </xf>
    <xf numFmtId="0" fontId="2" fillId="0" borderId="6" xfId="0" applyFont="1" applyBorder="1" applyAlignment="1">
      <alignment horizontal="center" wrapText="1"/>
    </xf>
    <xf numFmtId="164" fontId="5" fillId="4" borderId="16" xfId="0" applyNumberFormat="1" applyFont="1" applyFill="1" applyBorder="1" applyAlignment="1">
      <alignment vertical="center" wrapText="1"/>
    </xf>
    <xf numFmtId="164" fontId="6" fillId="4" borderId="17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/>
    <xf numFmtId="0" fontId="1" fillId="0" borderId="0" xfId="0" applyFont="1"/>
    <xf numFmtId="164" fontId="4" fillId="0" borderId="7" xfId="0" applyNumberFormat="1" applyFont="1" applyBorder="1"/>
    <xf numFmtId="0" fontId="2" fillId="0" borderId="8" xfId="0" applyFont="1" applyBorder="1" applyAlignment="1">
      <alignment wrapText="1"/>
    </xf>
    <xf numFmtId="164" fontId="6" fillId="4" borderId="10" xfId="0" applyNumberFormat="1" applyFont="1" applyFill="1" applyBorder="1"/>
    <xf numFmtId="164" fontId="2" fillId="0" borderId="7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5" fillId="4" borderId="28" xfId="0" applyNumberFormat="1" applyFont="1" applyFill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wrapText="1"/>
    </xf>
    <xf numFmtId="164" fontId="2" fillId="0" borderId="10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6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3300"/>
      <color rgb="FF00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C71C-2E3E-4937-BAD5-54F5EC333247}">
  <dimension ref="B2:Q37"/>
  <sheetViews>
    <sheetView workbookViewId="0">
      <selection activeCell="K7" sqref="K7"/>
    </sheetView>
  </sheetViews>
  <sheetFormatPr defaultRowHeight="14.4" x14ac:dyDescent="0.3"/>
  <cols>
    <col min="2" max="2" width="13.21875" bestFit="1" customWidth="1"/>
    <col min="3" max="3" width="23.21875" customWidth="1"/>
    <col min="4" max="4" width="21.109375" bestFit="1" customWidth="1"/>
    <col min="5" max="5" width="21.88671875" bestFit="1" customWidth="1"/>
    <col min="6" max="6" width="29.5546875" bestFit="1" customWidth="1"/>
    <col min="7" max="7" width="9.6640625" bestFit="1" customWidth="1"/>
    <col min="10" max="10" width="34.77734375" customWidth="1"/>
    <col min="11" max="11" width="14.33203125" customWidth="1"/>
  </cols>
  <sheetData>
    <row r="2" spans="2:17" ht="18" x14ac:dyDescent="0.35">
      <c r="B2" s="1"/>
      <c r="C2" s="10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18.600000000000001" thickBot="1" x14ac:dyDescent="0.4">
      <c r="B3" s="1"/>
      <c r="C3" s="1"/>
      <c r="D3" s="1"/>
      <c r="E3" s="1"/>
      <c r="F3" s="1"/>
      <c r="G3" s="1"/>
      <c r="H3" s="1"/>
      <c r="I3" s="1"/>
      <c r="J3" s="30" t="s">
        <v>65</v>
      </c>
      <c r="K3" s="13">
        <f>ROUND(SUM(G20,G37),2)</f>
        <v>0</v>
      </c>
      <c r="L3" s="1"/>
      <c r="M3" s="1"/>
      <c r="N3" s="1"/>
      <c r="O3" s="1"/>
      <c r="P3" s="1"/>
      <c r="Q3" s="1"/>
    </row>
    <row r="4" spans="2:17" ht="18" x14ac:dyDescent="0.35">
      <c r="B4" s="1"/>
      <c r="C4" s="49" t="s">
        <v>5</v>
      </c>
      <c r="D4" s="50"/>
      <c r="E4" s="50"/>
      <c r="F4" s="50"/>
      <c r="G4" s="51"/>
      <c r="H4" s="1"/>
      <c r="I4" s="1"/>
      <c r="J4" s="30" t="s">
        <v>71</v>
      </c>
      <c r="K4" s="12">
        <f>SUM(G6:G7,G9:G19,G22:G26,G28:G34,G36)/8</f>
        <v>0</v>
      </c>
      <c r="L4" s="1"/>
      <c r="M4" s="1"/>
      <c r="N4" s="1"/>
      <c r="O4" s="1"/>
      <c r="P4" s="1"/>
      <c r="Q4" s="1"/>
    </row>
    <row r="5" spans="2:17" x14ac:dyDescent="0.3">
      <c r="B5" s="1"/>
      <c r="C5" s="14" t="s">
        <v>1</v>
      </c>
      <c r="D5" s="6" t="s">
        <v>2</v>
      </c>
      <c r="E5" s="6" t="s">
        <v>3</v>
      </c>
      <c r="F5" s="6" t="s">
        <v>73</v>
      </c>
      <c r="G5" s="15" t="s">
        <v>77</v>
      </c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41.4" x14ac:dyDescent="0.3">
      <c r="B6" s="1"/>
      <c r="C6" s="16" t="s">
        <v>6</v>
      </c>
      <c r="D6" s="7"/>
      <c r="E6" s="7">
        <f>D6*1.23</f>
        <v>0</v>
      </c>
      <c r="F6" s="6">
        <v>6</v>
      </c>
      <c r="G6" s="17">
        <f>F6*D6</f>
        <v>0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41.4" x14ac:dyDescent="0.3">
      <c r="B7" s="1"/>
      <c r="C7" s="16" t="s">
        <v>7</v>
      </c>
      <c r="D7" s="7"/>
      <c r="E7" s="7">
        <f t="shared" ref="E7:E19" si="0">D7*1.23</f>
        <v>0</v>
      </c>
      <c r="F7" s="6">
        <v>6</v>
      </c>
      <c r="G7" s="17">
        <f t="shared" ref="G7:G19" si="1">F7*D7</f>
        <v>0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ht="49.8" customHeight="1" x14ac:dyDescent="0.3">
      <c r="B8" s="1"/>
      <c r="C8" s="16" t="s">
        <v>21</v>
      </c>
      <c r="D8" s="7"/>
      <c r="E8" s="7">
        <f t="shared" si="0"/>
        <v>0</v>
      </c>
      <c r="F8" s="6">
        <v>1</v>
      </c>
      <c r="G8" s="17">
        <f>D8</f>
        <v>0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ht="98.4" customHeight="1" x14ac:dyDescent="0.3">
      <c r="B9" s="1"/>
      <c r="C9" s="16" t="s">
        <v>68</v>
      </c>
      <c r="D9" s="7"/>
      <c r="E9" s="7">
        <f t="shared" si="0"/>
        <v>0</v>
      </c>
      <c r="F9" s="6">
        <v>6</v>
      </c>
      <c r="G9" s="17">
        <f t="shared" si="1"/>
        <v>0</v>
      </c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27.6" x14ac:dyDescent="0.3">
      <c r="B10" s="1"/>
      <c r="C10" s="16" t="s">
        <v>9</v>
      </c>
      <c r="D10" s="7"/>
      <c r="E10" s="7">
        <f t="shared" si="0"/>
        <v>0</v>
      </c>
      <c r="F10" s="6">
        <v>6</v>
      </c>
      <c r="G10" s="17">
        <f t="shared" si="1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 x14ac:dyDescent="0.3">
      <c r="B11" s="1"/>
      <c r="C11" s="16" t="s">
        <v>11</v>
      </c>
      <c r="D11" s="7"/>
      <c r="E11" s="7">
        <f t="shared" si="0"/>
        <v>0</v>
      </c>
      <c r="F11" s="6">
        <v>6</v>
      </c>
      <c r="G11" s="17">
        <f t="shared" si="1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 ht="55.2" x14ac:dyDescent="0.3">
      <c r="B12" s="1"/>
      <c r="C12" s="16" t="s">
        <v>12</v>
      </c>
      <c r="D12" s="7"/>
      <c r="E12" s="7">
        <f t="shared" si="0"/>
        <v>0</v>
      </c>
      <c r="F12" s="6">
        <v>6</v>
      </c>
      <c r="G12" s="17">
        <f t="shared" si="1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2:17" ht="104.4" customHeight="1" x14ac:dyDescent="0.3">
      <c r="B13" s="1"/>
      <c r="C13" s="16" t="s">
        <v>69</v>
      </c>
      <c r="D13" s="7"/>
      <c r="E13" s="7">
        <f t="shared" si="0"/>
        <v>0</v>
      </c>
      <c r="F13" s="6">
        <v>6</v>
      </c>
      <c r="G13" s="17">
        <f t="shared" si="1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17" ht="38.4" customHeight="1" x14ac:dyDescent="0.3">
      <c r="B14" s="1"/>
      <c r="C14" s="16" t="s">
        <v>13</v>
      </c>
      <c r="D14" s="7"/>
      <c r="E14" s="7">
        <f t="shared" si="0"/>
        <v>0</v>
      </c>
      <c r="F14" s="6">
        <v>6</v>
      </c>
      <c r="G14" s="17">
        <f t="shared" si="1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 ht="56.4" customHeight="1" x14ac:dyDescent="0.3">
      <c r="B15" s="1"/>
      <c r="C15" s="16" t="s">
        <v>14</v>
      </c>
      <c r="D15" s="7"/>
      <c r="E15" s="7">
        <f t="shared" si="0"/>
        <v>0</v>
      </c>
      <c r="F15" s="6">
        <v>6</v>
      </c>
      <c r="G15" s="17">
        <f t="shared" si="1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17" ht="73.2" customHeight="1" x14ac:dyDescent="0.3">
      <c r="B16" s="1"/>
      <c r="C16" s="16" t="s">
        <v>67</v>
      </c>
      <c r="D16" s="7"/>
      <c r="E16" s="7">
        <f t="shared" si="0"/>
        <v>0</v>
      </c>
      <c r="F16" s="6">
        <v>6</v>
      </c>
      <c r="G16" s="17">
        <f t="shared" si="1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 ht="51.6" customHeight="1" x14ac:dyDescent="0.3">
      <c r="B17" s="1"/>
      <c r="C17" s="16" t="s">
        <v>15</v>
      </c>
      <c r="D17" s="7"/>
      <c r="E17" s="7">
        <f t="shared" si="0"/>
        <v>0</v>
      </c>
      <c r="F17" s="6">
        <v>6</v>
      </c>
      <c r="G17" s="17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 ht="69" x14ac:dyDescent="0.3">
      <c r="B18" s="1"/>
      <c r="C18" s="16" t="s">
        <v>16</v>
      </c>
      <c r="D18" s="7"/>
      <c r="E18" s="7">
        <f t="shared" si="0"/>
        <v>0</v>
      </c>
      <c r="F18" s="6">
        <v>6</v>
      </c>
      <c r="G18" s="17">
        <f t="shared" si="1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 ht="27.6" x14ac:dyDescent="0.3">
      <c r="B19" s="1"/>
      <c r="C19" s="16" t="s">
        <v>10</v>
      </c>
      <c r="D19" s="7"/>
      <c r="E19" s="7">
        <f t="shared" si="0"/>
        <v>0</v>
      </c>
      <c r="F19" s="6">
        <v>6</v>
      </c>
      <c r="G19" s="17">
        <f t="shared" si="1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ht="18.600000000000001" thickBot="1" x14ac:dyDescent="0.35">
      <c r="B20" s="1"/>
      <c r="C20" s="55" t="s">
        <v>78</v>
      </c>
      <c r="D20" s="56"/>
      <c r="E20" s="56"/>
      <c r="F20" s="56"/>
      <c r="G20" s="28">
        <f>ROUND(SUM(G6:G19),2)</f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ht="15.6" x14ac:dyDescent="0.3">
      <c r="B21" s="1"/>
      <c r="C21" s="52" t="s">
        <v>8</v>
      </c>
      <c r="D21" s="53"/>
      <c r="E21" s="53"/>
      <c r="F21" s="53"/>
      <c r="G21" s="54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ht="41.4" x14ac:dyDescent="0.3">
      <c r="B22" s="1"/>
      <c r="C22" s="16" t="s">
        <v>19</v>
      </c>
      <c r="D22" s="5"/>
      <c r="E22" s="9">
        <f>D22*1.23</f>
        <v>0</v>
      </c>
      <c r="F22" s="5">
        <v>6</v>
      </c>
      <c r="G22" s="34">
        <f>SUM(F22*D22)</f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ht="55.2" x14ac:dyDescent="0.3">
      <c r="B23" s="1"/>
      <c r="C23" s="16" t="s">
        <v>70</v>
      </c>
      <c r="D23" s="5"/>
      <c r="E23" s="9">
        <f t="shared" ref="E23:E36" si="2">D23*1.23</f>
        <v>0</v>
      </c>
      <c r="F23" s="5">
        <v>6</v>
      </c>
      <c r="G23" s="34">
        <f t="shared" ref="G23:G36" si="3">SUM(F23*D23)</f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55.2" x14ac:dyDescent="0.3">
      <c r="B24" s="1"/>
      <c r="C24" s="16" t="s">
        <v>18</v>
      </c>
      <c r="D24" s="5"/>
      <c r="E24" s="9">
        <f t="shared" si="2"/>
        <v>0</v>
      </c>
      <c r="F24" s="5">
        <v>6</v>
      </c>
      <c r="G24" s="34">
        <f t="shared" si="3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ht="69" x14ac:dyDescent="0.3">
      <c r="B25" s="1"/>
      <c r="C25" s="16" t="s">
        <v>20</v>
      </c>
      <c r="D25" s="5"/>
      <c r="E25" s="9">
        <f t="shared" si="2"/>
        <v>0</v>
      </c>
      <c r="F25" s="5">
        <v>6</v>
      </c>
      <c r="G25" s="34">
        <f t="shared" si="3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17" ht="69" x14ac:dyDescent="0.3">
      <c r="B26" s="1"/>
      <c r="C26" s="16" t="s">
        <v>22</v>
      </c>
      <c r="D26" s="5"/>
      <c r="E26" s="9">
        <f t="shared" si="2"/>
        <v>0</v>
      </c>
      <c r="F26" s="5">
        <v>6</v>
      </c>
      <c r="G26" s="34">
        <f t="shared" si="3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17" ht="27.6" x14ac:dyDescent="0.3">
      <c r="B27" s="1"/>
      <c r="C27" s="16" t="s">
        <v>23</v>
      </c>
      <c r="D27" s="5"/>
      <c r="E27" s="9">
        <f t="shared" si="2"/>
        <v>0</v>
      </c>
      <c r="F27" s="5">
        <v>1</v>
      </c>
      <c r="G27" s="34">
        <f t="shared" si="3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17" ht="55.2" x14ac:dyDescent="0.3">
      <c r="B28" s="1"/>
      <c r="C28" s="16" t="s">
        <v>24</v>
      </c>
      <c r="D28" s="5"/>
      <c r="E28" s="9">
        <f t="shared" si="2"/>
        <v>0</v>
      </c>
      <c r="F28" s="4">
        <v>6</v>
      </c>
      <c r="G28" s="34">
        <f t="shared" si="3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7" ht="82.8" x14ac:dyDescent="0.3">
      <c r="B29" s="1"/>
      <c r="C29" s="16" t="s">
        <v>25</v>
      </c>
      <c r="D29" s="2"/>
      <c r="E29" s="9">
        <f t="shared" si="2"/>
        <v>0</v>
      </c>
      <c r="F29" s="4">
        <v>6</v>
      </c>
      <c r="G29" s="34">
        <f t="shared" si="3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ht="69" x14ac:dyDescent="0.3">
      <c r="B30" s="1"/>
      <c r="C30" s="16" t="s">
        <v>26</v>
      </c>
      <c r="D30" s="4"/>
      <c r="E30" s="9">
        <f t="shared" si="2"/>
        <v>0</v>
      </c>
      <c r="F30" s="4">
        <v>6</v>
      </c>
      <c r="G30" s="34">
        <f t="shared" si="3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ht="132" customHeight="1" x14ac:dyDescent="0.3">
      <c r="B31" s="1"/>
      <c r="C31" s="16" t="s">
        <v>27</v>
      </c>
      <c r="D31" s="4"/>
      <c r="E31" s="9">
        <f t="shared" si="2"/>
        <v>0</v>
      </c>
      <c r="F31" s="4">
        <v>6</v>
      </c>
      <c r="G31" s="34">
        <f t="shared" si="3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ht="69" x14ac:dyDescent="0.3">
      <c r="B32" s="1"/>
      <c r="C32" s="16" t="s">
        <v>28</v>
      </c>
      <c r="D32" s="4"/>
      <c r="E32" s="9">
        <f t="shared" si="2"/>
        <v>0</v>
      </c>
      <c r="F32" s="4">
        <v>6</v>
      </c>
      <c r="G32" s="34">
        <f t="shared" si="3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ht="55.2" x14ac:dyDescent="0.3">
      <c r="B33" s="1"/>
      <c r="C33" s="16" t="s">
        <v>29</v>
      </c>
      <c r="D33" s="4"/>
      <c r="E33" s="9">
        <f t="shared" si="2"/>
        <v>0</v>
      </c>
      <c r="F33" s="4">
        <v>6</v>
      </c>
      <c r="G33" s="34">
        <f t="shared" si="3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ht="27.6" x14ac:dyDescent="0.3">
      <c r="C34" s="16" t="s">
        <v>30</v>
      </c>
      <c r="D34" s="4"/>
      <c r="E34" s="9">
        <f t="shared" si="2"/>
        <v>0</v>
      </c>
      <c r="F34" s="4">
        <v>6</v>
      </c>
      <c r="G34" s="34">
        <f t="shared" si="3"/>
        <v>0</v>
      </c>
    </row>
    <row r="35" spans="2:17" ht="27.6" x14ac:dyDescent="0.3">
      <c r="C35" s="16" t="s">
        <v>31</v>
      </c>
      <c r="D35" s="4"/>
      <c r="E35" s="9">
        <f t="shared" si="2"/>
        <v>0</v>
      </c>
      <c r="F35" s="4">
        <v>1</v>
      </c>
      <c r="G35" s="34">
        <f t="shared" si="3"/>
        <v>0</v>
      </c>
    </row>
    <row r="36" spans="2:17" ht="27.6" x14ac:dyDescent="0.3">
      <c r="C36" s="16" t="s">
        <v>32</v>
      </c>
      <c r="D36" s="4"/>
      <c r="E36" s="9">
        <f t="shared" si="2"/>
        <v>0</v>
      </c>
      <c r="F36" s="4">
        <v>6</v>
      </c>
      <c r="G36" s="34">
        <f t="shared" si="3"/>
        <v>0</v>
      </c>
    </row>
    <row r="37" spans="2:17" ht="18.600000000000001" thickBot="1" x14ac:dyDescent="0.4">
      <c r="C37" s="47" t="s">
        <v>78</v>
      </c>
      <c r="D37" s="48"/>
      <c r="E37" s="48"/>
      <c r="F37" s="48"/>
      <c r="G37" s="29">
        <f>ROUND(SUM(G22:G36),2)</f>
        <v>0</v>
      </c>
    </row>
  </sheetData>
  <mergeCells count="4">
    <mergeCell ref="C37:F37"/>
    <mergeCell ref="C4:G4"/>
    <mergeCell ref="C21:G21"/>
    <mergeCell ref="C20:F20"/>
  </mergeCells>
  <pageMargins left="0.7" right="0.7" top="0.75" bottom="0.75" header="0.3" footer="0.3"/>
  <pageSetup paperSize="9" orientation="portrait" r:id="rId1"/>
  <ignoredErrors>
    <ignoredError sqref="G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FBCC-59EA-4C85-8C21-36BA84852B42}">
  <dimension ref="C2:M51"/>
  <sheetViews>
    <sheetView tabSelected="1" workbookViewId="0">
      <selection activeCell="M4" sqref="M4"/>
    </sheetView>
  </sheetViews>
  <sheetFormatPr defaultRowHeight="14.4" x14ac:dyDescent="0.3"/>
  <cols>
    <col min="3" max="3" width="39" customWidth="1"/>
    <col min="4" max="4" width="19.21875" bestFit="1" customWidth="1"/>
    <col min="5" max="5" width="19.77734375" bestFit="1" customWidth="1"/>
    <col min="6" max="6" width="28.77734375" bestFit="1" customWidth="1"/>
    <col min="7" max="7" width="6.88671875" bestFit="1" customWidth="1"/>
    <col min="12" max="12" width="30" bestFit="1" customWidth="1"/>
  </cols>
  <sheetData>
    <row r="2" spans="3:13" ht="18" x14ac:dyDescent="0.35">
      <c r="C2" s="10" t="s">
        <v>0</v>
      </c>
    </row>
    <row r="3" spans="3:13" ht="18.600000000000001" thickBot="1" x14ac:dyDescent="0.4">
      <c r="L3" s="30" t="s">
        <v>65</v>
      </c>
      <c r="M3" s="13">
        <f>ROUND(SUM(G10,G17,G23,G32,G38,G43,G51),2)</f>
        <v>0</v>
      </c>
    </row>
    <row r="4" spans="3:13" ht="15.6" x14ac:dyDescent="0.3">
      <c r="C4" s="49" t="s">
        <v>33</v>
      </c>
      <c r="D4" s="50"/>
      <c r="E4" s="50"/>
      <c r="F4" s="50"/>
      <c r="G4" s="51"/>
    </row>
    <row r="5" spans="3:13" x14ac:dyDescent="0.3">
      <c r="C5" s="14" t="s">
        <v>1</v>
      </c>
      <c r="D5" s="6" t="s">
        <v>2</v>
      </c>
      <c r="E5" s="6" t="s">
        <v>3</v>
      </c>
      <c r="F5" s="6" t="s">
        <v>73</v>
      </c>
      <c r="G5" s="15" t="s">
        <v>4</v>
      </c>
    </row>
    <row r="6" spans="3:13" ht="27.6" x14ac:dyDescent="0.3">
      <c r="C6" s="16" t="s">
        <v>34</v>
      </c>
      <c r="D6" s="7"/>
      <c r="E6" s="7">
        <f>D6*1.23</f>
        <v>0</v>
      </c>
      <c r="F6" s="6">
        <v>6</v>
      </c>
      <c r="G6" s="17">
        <f>F6*D6</f>
        <v>0</v>
      </c>
    </row>
    <row r="7" spans="3:13" ht="41.4" x14ac:dyDescent="0.3">
      <c r="C7" s="16" t="s">
        <v>35</v>
      </c>
      <c r="D7" s="7"/>
      <c r="E7" s="7">
        <f t="shared" ref="E7:E9" si="0">D7*1.23</f>
        <v>0</v>
      </c>
      <c r="F7" s="6">
        <v>6</v>
      </c>
      <c r="G7" s="17">
        <f t="shared" ref="G7" si="1">F7*D7</f>
        <v>0</v>
      </c>
    </row>
    <row r="8" spans="3:13" x14ac:dyDescent="0.3">
      <c r="C8" s="16" t="s">
        <v>36</v>
      </c>
      <c r="D8" s="7"/>
      <c r="E8" s="7">
        <f t="shared" si="0"/>
        <v>0</v>
      </c>
      <c r="F8" s="6">
        <v>1</v>
      </c>
      <c r="G8" s="17">
        <f>D8</f>
        <v>0</v>
      </c>
    </row>
    <row r="9" spans="3:13" ht="41.4" x14ac:dyDescent="0.3">
      <c r="C9" s="38" t="s">
        <v>80</v>
      </c>
      <c r="D9" s="39"/>
      <c r="E9" s="7">
        <f t="shared" si="0"/>
        <v>0</v>
      </c>
      <c r="F9" s="40">
        <v>6</v>
      </c>
      <c r="G9" s="17">
        <f>D9</f>
        <v>0</v>
      </c>
    </row>
    <row r="10" spans="3:13" ht="16.2" thickBot="1" x14ac:dyDescent="0.35">
      <c r="C10" s="75" t="s">
        <v>78</v>
      </c>
      <c r="D10" s="76"/>
      <c r="E10" s="76"/>
      <c r="F10" s="76"/>
      <c r="G10" s="21">
        <f>SUM(G6:G9)</f>
        <v>0</v>
      </c>
    </row>
    <row r="11" spans="3:13" ht="15.6" x14ac:dyDescent="0.3">
      <c r="C11" s="62" t="s">
        <v>37</v>
      </c>
      <c r="D11" s="63"/>
      <c r="E11" s="63"/>
      <c r="F11" s="63"/>
      <c r="G11" s="64"/>
    </row>
    <row r="12" spans="3:13" x14ac:dyDescent="0.3">
      <c r="C12" s="14" t="s">
        <v>1</v>
      </c>
      <c r="D12" s="6" t="s">
        <v>2</v>
      </c>
      <c r="E12" s="6" t="s">
        <v>3</v>
      </c>
      <c r="F12" s="6" t="s">
        <v>73</v>
      </c>
      <c r="G12" s="15" t="s">
        <v>4</v>
      </c>
    </row>
    <row r="13" spans="3:13" ht="27.6" x14ac:dyDescent="0.3">
      <c r="C13" s="16" t="s">
        <v>38</v>
      </c>
      <c r="D13" s="7"/>
      <c r="E13" s="18">
        <f>D13*1.23</f>
        <v>0</v>
      </c>
      <c r="F13" s="6">
        <v>6</v>
      </c>
      <c r="G13" s="17">
        <f>F13*D13</f>
        <v>0</v>
      </c>
    </row>
    <row r="14" spans="3:13" ht="41.4" x14ac:dyDescent="0.3">
      <c r="C14" s="16" t="s">
        <v>41</v>
      </c>
      <c r="D14" s="7"/>
      <c r="E14" s="18">
        <f t="shared" ref="E14:E15" si="2">D14*1.23</f>
        <v>0</v>
      </c>
      <c r="F14" s="6">
        <v>4</v>
      </c>
      <c r="G14" s="17">
        <f t="shared" ref="G14" si="3">F14*D14</f>
        <v>0</v>
      </c>
    </row>
    <row r="15" spans="3:13" ht="41.4" x14ac:dyDescent="0.3">
      <c r="C15" s="16" t="s">
        <v>39</v>
      </c>
      <c r="D15" s="7"/>
      <c r="E15" s="18">
        <f t="shared" si="2"/>
        <v>0</v>
      </c>
      <c r="F15" s="6">
        <v>6</v>
      </c>
      <c r="G15" s="17">
        <f>D15</f>
        <v>0</v>
      </c>
    </row>
    <row r="16" spans="3:13" ht="27.6" x14ac:dyDescent="0.3">
      <c r="C16" s="16" t="s">
        <v>40</v>
      </c>
      <c r="D16" s="8"/>
      <c r="E16" s="19">
        <f>D16*1.23</f>
        <v>0</v>
      </c>
      <c r="F16" s="36">
        <v>6</v>
      </c>
      <c r="G16" s="17">
        <f>D16</f>
        <v>0</v>
      </c>
    </row>
    <row r="17" spans="3:7" ht="16.2" thickBot="1" x14ac:dyDescent="0.35">
      <c r="C17" s="75" t="s">
        <v>78</v>
      </c>
      <c r="D17" s="76"/>
      <c r="E17" s="76"/>
      <c r="F17" s="76"/>
      <c r="G17" s="20">
        <f>SUM(G13:G16)</f>
        <v>0</v>
      </c>
    </row>
    <row r="18" spans="3:7" ht="15.6" x14ac:dyDescent="0.3">
      <c r="C18" s="67" t="s">
        <v>43</v>
      </c>
      <c r="D18" s="68"/>
      <c r="E18" s="68"/>
      <c r="F18" s="68"/>
      <c r="G18" s="69"/>
    </row>
    <row r="19" spans="3:7" x14ac:dyDescent="0.3">
      <c r="C19" s="14" t="s">
        <v>1</v>
      </c>
      <c r="D19" s="6" t="s">
        <v>2</v>
      </c>
      <c r="E19" s="6" t="s">
        <v>3</v>
      </c>
      <c r="F19" s="6" t="s">
        <v>42</v>
      </c>
      <c r="G19" s="15" t="s">
        <v>4</v>
      </c>
    </row>
    <row r="20" spans="3:7" ht="41.4" x14ac:dyDescent="0.3">
      <c r="C20" s="16" t="s">
        <v>44</v>
      </c>
      <c r="D20" s="22"/>
      <c r="E20" s="22">
        <f>D20*1.23</f>
        <v>0</v>
      </c>
      <c r="F20" s="37">
        <v>6</v>
      </c>
      <c r="G20" s="23">
        <f>F20*D20</f>
        <v>0</v>
      </c>
    </row>
    <row r="21" spans="3:7" x14ac:dyDescent="0.3">
      <c r="C21" s="26" t="s">
        <v>46</v>
      </c>
      <c r="D21" s="3"/>
      <c r="E21" s="22">
        <f t="shared" ref="E21:E22" si="4">D21*1.23</f>
        <v>0</v>
      </c>
      <c r="F21" s="4">
        <v>2</v>
      </c>
      <c r="G21" s="23">
        <f>F21*D21</f>
        <v>0</v>
      </c>
    </row>
    <row r="22" spans="3:7" ht="28.2" x14ac:dyDescent="0.3">
      <c r="C22" s="26" t="s">
        <v>45</v>
      </c>
      <c r="D22" s="3"/>
      <c r="E22" s="22">
        <f t="shared" si="4"/>
        <v>0</v>
      </c>
      <c r="F22" s="4">
        <v>6</v>
      </c>
      <c r="G22" s="23">
        <f t="shared" ref="G22" si="5">F22*D22</f>
        <v>0</v>
      </c>
    </row>
    <row r="23" spans="3:7" ht="16.2" thickBot="1" x14ac:dyDescent="0.35">
      <c r="C23" s="73" t="s">
        <v>78</v>
      </c>
      <c r="D23" s="74"/>
      <c r="E23" s="74"/>
      <c r="F23" s="74"/>
      <c r="G23" s="25">
        <f>SUM(G20:G22)</f>
        <v>0</v>
      </c>
    </row>
    <row r="24" spans="3:7" ht="15.6" x14ac:dyDescent="0.3">
      <c r="C24" s="49" t="s">
        <v>47</v>
      </c>
      <c r="D24" s="50"/>
      <c r="E24" s="50"/>
      <c r="F24" s="50"/>
      <c r="G24" s="51"/>
    </row>
    <row r="25" spans="3:7" x14ac:dyDescent="0.3">
      <c r="C25" s="14" t="s">
        <v>1</v>
      </c>
      <c r="D25" s="6" t="s">
        <v>2</v>
      </c>
      <c r="E25" s="6" t="s">
        <v>3</v>
      </c>
      <c r="F25" s="6" t="s">
        <v>42</v>
      </c>
      <c r="G25" s="15" t="s">
        <v>4</v>
      </c>
    </row>
    <row r="26" spans="3:7" ht="27.6" x14ac:dyDescent="0.3">
      <c r="C26" s="16" t="s">
        <v>48</v>
      </c>
      <c r="D26" s="22"/>
      <c r="E26" s="22">
        <f>D26*1.23</f>
        <v>0</v>
      </c>
      <c r="F26" s="37">
        <v>1</v>
      </c>
      <c r="G26" s="23">
        <f>F26*D26</f>
        <v>0</v>
      </c>
    </row>
    <row r="27" spans="3:7" x14ac:dyDescent="0.3">
      <c r="C27" s="26" t="s">
        <v>49</v>
      </c>
      <c r="D27" s="3"/>
      <c r="E27" s="22">
        <f t="shared" ref="E27:E31" si="6">D27*1.23</f>
        <v>0</v>
      </c>
      <c r="F27" s="4">
        <v>6</v>
      </c>
      <c r="G27" s="23">
        <f t="shared" ref="G27:G31" si="7">F27*D27</f>
        <v>0</v>
      </c>
    </row>
    <row r="28" spans="3:7" ht="28.2" x14ac:dyDescent="0.3">
      <c r="C28" s="26" t="s">
        <v>50</v>
      </c>
      <c r="D28" s="3"/>
      <c r="E28" s="22">
        <f t="shared" si="6"/>
        <v>0</v>
      </c>
      <c r="F28" s="4">
        <v>6</v>
      </c>
      <c r="G28" s="23">
        <f t="shared" si="7"/>
        <v>0</v>
      </c>
    </row>
    <row r="29" spans="3:7" ht="41.4" x14ac:dyDescent="0.3">
      <c r="C29" s="16" t="s">
        <v>51</v>
      </c>
      <c r="D29" s="3"/>
      <c r="E29" s="22">
        <f t="shared" si="6"/>
        <v>0</v>
      </c>
      <c r="F29" s="4">
        <v>6</v>
      </c>
      <c r="G29" s="23">
        <f t="shared" si="7"/>
        <v>0</v>
      </c>
    </row>
    <row r="30" spans="3:7" x14ac:dyDescent="0.3">
      <c r="C30" s="26" t="s">
        <v>52</v>
      </c>
      <c r="D30" s="3"/>
      <c r="E30" s="22">
        <f t="shared" si="6"/>
        <v>0</v>
      </c>
      <c r="F30" s="4">
        <v>6</v>
      </c>
      <c r="G30" s="23">
        <f t="shared" si="7"/>
        <v>0</v>
      </c>
    </row>
    <row r="31" spans="3:7" ht="15" thickBot="1" x14ac:dyDescent="0.35">
      <c r="C31" s="42" t="s">
        <v>53</v>
      </c>
      <c r="D31" s="43"/>
      <c r="E31" s="44">
        <f t="shared" si="6"/>
        <v>0</v>
      </c>
      <c r="F31" s="45">
        <v>6</v>
      </c>
      <c r="G31" s="46">
        <f t="shared" si="7"/>
        <v>0</v>
      </c>
    </row>
    <row r="32" spans="3:7" ht="16.2" thickBot="1" x14ac:dyDescent="0.35">
      <c r="C32" s="59" t="s">
        <v>78</v>
      </c>
      <c r="D32" s="60"/>
      <c r="E32" s="60"/>
      <c r="F32" s="61"/>
      <c r="G32" s="41">
        <f>SUM(G26:G31)</f>
        <v>0</v>
      </c>
    </row>
    <row r="33" spans="3:7" ht="15.6" x14ac:dyDescent="0.3">
      <c r="C33" s="62" t="s">
        <v>54</v>
      </c>
      <c r="D33" s="63"/>
      <c r="E33" s="63"/>
      <c r="F33" s="63"/>
      <c r="G33" s="64"/>
    </row>
    <row r="34" spans="3:7" x14ac:dyDescent="0.3">
      <c r="C34" s="14" t="s">
        <v>1</v>
      </c>
      <c r="D34" s="6" t="s">
        <v>2</v>
      </c>
      <c r="E34" s="6" t="s">
        <v>3</v>
      </c>
      <c r="F34" s="6" t="s">
        <v>73</v>
      </c>
      <c r="G34" s="15" t="s">
        <v>4</v>
      </c>
    </row>
    <row r="35" spans="3:7" x14ac:dyDescent="0.3">
      <c r="C35" s="16" t="s">
        <v>55</v>
      </c>
      <c r="D35" s="22"/>
      <c r="E35" s="22">
        <f>D35*1.23</f>
        <v>0</v>
      </c>
      <c r="F35" s="37">
        <v>6</v>
      </c>
      <c r="G35" s="23">
        <f>F35*D35</f>
        <v>0</v>
      </c>
    </row>
    <row r="36" spans="3:7" ht="42" x14ac:dyDescent="0.3">
      <c r="C36" s="26" t="s">
        <v>56</v>
      </c>
      <c r="D36" s="3"/>
      <c r="E36" s="22">
        <f t="shared" ref="E36:E37" si="8">D36*1.23</f>
        <v>0</v>
      </c>
      <c r="F36" s="4">
        <v>1</v>
      </c>
      <c r="G36" s="23">
        <f t="shared" ref="G36:G37" si="9">F36*D36</f>
        <v>0</v>
      </c>
    </row>
    <row r="37" spans="3:7" ht="64.2" customHeight="1" x14ac:dyDescent="0.3">
      <c r="C37" s="16" t="s">
        <v>57</v>
      </c>
      <c r="D37" s="8"/>
      <c r="E37" s="22">
        <f t="shared" si="8"/>
        <v>0</v>
      </c>
      <c r="F37" s="36">
        <v>6</v>
      </c>
      <c r="G37" s="23">
        <f t="shared" si="9"/>
        <v>0</v>
      </c>
    </row>
    <row r="38" spans="3:7" ht="16.2" thickBot="1" x14ac:dyDescent="0.35">
      <c r="C38" s="65" t="s">
        <v>17</v>
      </c>
      <c r="D38" s="66"/>
      <c r="E38" s="66"/>
      <c r="F38" s="66"/>
      <c r="G38" s="20">
        <f>SUM(G35:G37)</f>
        <v>0</v>
      </c>
    </row>
    <row r="39" spans="3:7" ht="15.6" x14ac:dyDescent="0.3">
      <c r="C39" s="67" t="s">
        <v>79</v>
      </c>
      <c r="D39" s="68"/>
      <c r="E39" s="68"/>
      <c r="F39" s="68"/>
      <c r="G39" s="69"/>
    </row>
    <row r="40" spans="3:7" x14ac:dyDescent="0.3">
      <c r="C40" s="14" t="s">
        <v>1</v>
      </c>
      <c r="D40" s="6" t="s">
        <v>2</v>
      </c>
      <c r="E40" s="6" t="s">
        <v>3</v>
      </c>
      <c r="F40" s="6" t="s">
        <v>73</v>
      </c>
      <c r="G40" s="15" t="s">
        <v>4</v>
      </c>
    </row>
    <row r="41" spans="3:7" ht="40.200000000000003" customHeight="1" x14ac:dyDescent="0.3">
      <c r="C41" s="16" t="s">
        <v>58</v>
      </c>
      <c r="D41" s="22"/>
      <c r="E41" s="22">
        <f>D41*1.23</f>
        <v>0</v>
      </c>
      <c r="F41" s="37">
        <v>6</v>
      </c>
      <c r="G41" s="23">
        <f>F41*D41</f>
        <v>0</v>
      </c>
    </row>
    <row r="42" spans="3:7" x14ac:dyDescent="0.3">
      <c r="C42" s="26" t="s">
        <v>59</v>
      </c>
      <c r="D42" s="2"/>
      <c r="E42" s="22">
        <f t="shared" ref="E42" si="10">D42*1.23</f>
        <v>0</v>
      </c>
      <c r="F42" s="5">
        <v>2</v>
      </c>
      <c r="G42" s="23">
        <f t="shared" ref="G42" si="11">F42*D42</f>
        <v>0</v>
      </c>
    </row>
    <row r="43" spans="3:7" ht="16.2" thickBot="1" x14ac:dyDescent="0.35">
      <c r="C43" s="70" t="s">
        <v>78</v>
      </c>
      <c r="D43" s="71"/>
      <c r="E43" s="71"/>
      <c r="F43" s="72"/>
      <c r="G43" s="27">
        <f>SUM(G41:G42)</f>
        <v>0</v>
      </c>
    </row>
    <row r="44" spans="3:7" ht="15.6" x14ac:dyDescent="0.3">
      <c r="C44" s="49" t="s">
        <v>60</v>
      </c>
      <c r="D44" s="50"/>
      <c r="E44" s="50"/>
      <c r="F44" s="50"/>
      <c r="G44" s="51"/>
    </row>
    <row r="45" spans="3:7" x14ac:dyDescent="0.3">
      <c r="C45" s="14" t="s">
        <v>1</v>
      </c>
      <c r="D45" s="6" t="s">
        <v>2</v>
      </c>
      <c r="E45" s="6" t="s">
        <v>3</v>
      </c>
      <c r="F45" s="6" t="s">
        <v>73</v>
      </c>
      <c r="G45" s="15" t="s">
        <v>4</v>
      </c>
    </row>
    <row r="46" spans="3:7" x14ac:dyDescent="0.3">
      <c r="C46" s="35" t="s">
        <v>61</v>
      </c>
      <c r="D46" s="22"/>
      <c r="E46" s="22">
        <f>D46*1.23</f>
        <v>0</v>
      </c>
      <c r="F46" s="37">
        <v>1</v>
      </c>
      <c r="G46" s="23">
        <f>F46*D46</f>
        <v>0</v>
      </c>
    </row>
    <row r="47" spans="3:7" x14ac:dyDescent="0.3">
      <c r="C47" s="24" t="s">
        <v>62</v>
      </c>
      <c r="D47" s="2"/>
      <c r="E47" s="22">
        <f t="shared" ref="E47:E50" si="12">D47*1.23</f>
        <v>0</v>
      </c>
      <c r="F47" s="5">
        <v>2</v>
      </c>
      <c r="G47" s="23">
        <f t="shared" ref="G47:G50" si="13">F47*D47</f>
        <v>0</v>
      </c>
    </row>
    <row r="48" spans="3:7" ht="42" x14ac:dyDescent="0.3">
      <c r="C48" s="24" t="s">
        <v>63</v>
      </c>
      <c r="D48" s="2"/>
      <c r="E48" s="22">
        <f t="shared" si="12"/>
        <v>0</v>
      </c>
      <c r="F48" s="5">
        <v>6</v>
      </c>
      <c r="G48" s="23">
        <f t="shared" si="13"/>
        <v>0</v>
      </c>
    </row>
    <row r="49" spans="3:7" ht="28.2" x14ac:dyDescent="0.3">
      <c r="C49" s="24" t="s">
        <v>72</v>
      </c>
      <c r="D49" s="2"/>
      <c r="E49" s="22">
        <f t="shared" si="12"/>
        <v>0</v>
      </c>
      <c r="F49" s="5">
        <v>1</v>
      </c>
      <c r="G49" s="23">
        <f t="shared" si="13"/>
        <v>0</v>
      </c>
    </row>
    <row r="50" spans="3:7" ht="28.2" x14ac:dyDescent="0.3">
      <c r="C50" s="24" t="s">
        <v>64</v>
      </c>
      <c r="D50" s="2"/>
      <c r="E50" s="22">
        <f t="shared" si="12"/>
        <v>0</v>
      </c>
      <c r="F50" s="5">
        <v>6</v>
      </c>
      <c r="G50" s="23">
        <f t="shared" si="13"/>
        <v>0</v>
      </c>
    </row>
    <row r="51" spans="3:7" ht="16.2" thickBot="1" x14ac:dyDescent="0.35">
      <c r="C51" s="57" t="s">
        <v>78</v>
      </c>
      <c r="D51" s="58"/>
      <c r="E51" s="58"/>
      <c r="F51" s="58"/>
      <c r="G51" s="21">
        <f>SUM(G46:G50)</f>
        <v>0</v>
      </c>
    </row>
  </sheetData>
  <mergeCells count="14">
    <mergeCell ref="C23:F23"/>
    <mergeCell ref="C4:G4"/>
    <mergeCell ref="C10:F10"/>
    <mergeCell ref="C11:G11"/>
    <mergeCell ref="C17:F17"/>
    <mergeCell ref="C18:G18"/>
    <mergeCell ref="C44:G44"/>
    <mergeCell ref="C51:F51"/>
    <mergeCell ref="C24:G24"/>
    <mergeCell ref="C32:F32"/>
    <mergeCell ref="C33:G33"/>
    <mergeCell ref="C38:F38"/>
    <mergeCell ref="C39:G39"/>
    <mergeCell ref="C43:F4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339C-88F6-49B2-82C0-7A069AEE3024}">
  <dimension ref="B5:C14"/>
  <sheetViews>
    <sheetView workbookViewId="0">
      <selection activeCell="C22" sqref="C22"/>
    </sheetView>
  </sheetViews>
  <sheetFormatPr defaultRowHeight="14.4" x14ac:dyDescent="0.3"/>
  <cols>
    <col min="2" max="2" width="53.6640625" customWidth="1"/>
    <col min="3" max="3" width="31" customWidth="1"/>
  </cols>
  <sheetData>
    <row r="5" spans="2:3" ht="18" x14ac:dyDescent="0.35">
      <c r="B5" s="10" t="s">
        <v>0</v>
      </c>
    </row>
    <row r="8" spans="2:3" ht="15" thickBot="1" x14ac:dyDescent="0.35"/>
    <row r="9" spans="2:3" ht="20.399999999999999" x14ac:dyDescent="0.35">
      <c r="B9" s="77" t="s">
        <v>66</v>
      </c>
      <c r="C9" s="78"/>
    </row>
    <row r="10" spans="2:3" ht="15.6" x14ac:dyDescent="0.3">
      <c r="B10" s="24" t="s">
        <v>74</v>
      </c>
      <c r="C10" s="31">
        <f>'Działania ogólne'!K3</f>
        <v>0</v>
      </c>
    </row>
    <row r="11" spans="2:3" ht="15.6" x14ac:dyDescent="0.3">
      <c r="B11" s="24" t="s">
        <v>75</v>
      </c>
      <c r="C11" s="31">
        <f>'Działania związane ze strefami'!M3</f>
        <v>0</v>
      </c>
    </row>
    <row r="12" spans="2:3" ht="18.600000000000001" thickBot="1" x14ac:dyDescent="0.4">
      <c r="B12" s="32" t="s">
        <v>76</v>
      </c>
      <c r="C12" s="33">
        <f>ROUND(SUM(C10:C11),2)</f>
        <v>0</v>
      </c>
    </row>
    <row r="13" spans="2:3" x14ac:dyDescent="0.3">
      <c r="B13" s="11"/>
    </row>
    <row r="14" spans="2:3" x14ac:dyDescent="0.3">
      <c r="B14" s="11"/>
    </row>
  </sheetData>
  <mergeCells count="1"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Działania ogólne</vt:lpstr>
      <vt:lpstr>Działania związane ze strefami</vt:lpstr>
      <vt:lpstr>Podsumowanie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Krakowska-Ostrowska</dc:creator>
  <cp:lastModifiedBy>Anna Krakowska-Ostrowska</cp:lastModifiedBy>
  <dcterms:created xsi:type="dcterms:W3CDTF">2022-12-19T10:54:51Z</dcterms:created>
  <dcterms:modified xsi:type="dcterms:W3CDTF">2023-01-18T10:00:52Z</dcterms:modified>
</cp:coreProperties>
</file>